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'Лист3'!$A$2:$M$74</definedName>
  </definedNames>
  <calcPr fullCalcOnLoad="1"/>
</workbook>
</file>

<file path=xl/sharedStrings.xml><?xml version="1.0" encoding="utf-8"?>
<sst xmlns="http://schemas.openxmlformats.org/spreadsheetml/2006/main" count="120" uniqueCount="77">
  <si>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</si>
  <si>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</si>
  <si>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</si>
  <si>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</si>
  <si>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</si>
  <si>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</si>
  <si>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ул. Молодцова, в районе д.14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</si>
  <si>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</si>
  <si>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</si>
  <si>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</si>
  <si>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</si>
  <si>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</si>
  <si>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</si>
  <si>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</si>
  <si>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</si>
  <si>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</si>
  <si>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</si>
  <si>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</si>
  <si>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</si>
  <si>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</si>
  <si>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</si>
  <si>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</si>
  <si>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</si>
  <si>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</si>
  <si>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</si>
  <si>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</si>
  <si>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</si>
  <si>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ул. Молодёжная, в районе д.7</t>
  </si>
  <si>
    <t xml:space="preserve">ул. Центральная, в районе д.д 6/1 и 6/2 </t>
  </si>
  <si>
    <t xml:space="preserve">ул. Молодцова, в районе д.д 15/1 и 15/2 </t>
  </si>
  <si>
    <t>КАПИТАЛЬНЫХ ВЛОЖЕНИЙ МУНИЦИПАЛЬНОЙ ПРОГРАММЫ МО СЕРТОЛОВО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</si>
  <si>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</si>
  <si>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</si>
  <si>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</si>
  <si>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</si>
  <si>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</si>
  <si>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</si>
  <si>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</si>
  <si>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</si>
  <si>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</si>
  <si>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</si>
  <si>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Вертикальная баннерная система на опоры освещения Выборгского шоссе мкр. Сертолово-1.</t>
  </si>
  <si>
    <t>Капитальный ремонт Автомобильная дорога ул. Центральная, в том числе: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</si>
  <si>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</si>
  <si>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</si>
  <si>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</si>
  <si>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</si>
  <si>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</si>
  <si>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</si>
  <si>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</si>
  <si>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</si>
  <si>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</si>
  <si>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ул.Кленовая, в районе д. 5, корпус 2; корпус 3, ул. Кленовая, в районе д.7, корпус 1; корпус 2.</t>
  </si>
  <si>
    <t>2.5. Капитальный ремонт автомобильных дорог и проездов города Сертолово</t>
  </si>
  <si>
    <t>1.8. Формирование и обустройство объекта внешнего благоустройства «Городская площадь»</t>
  </si>
  <si>
    <t>1.7. Формирование и обустройство объекта внешнего благоустройства «Аллея молодоженов»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</si>
  <si>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</si>
  <si>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1.5. Формирование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</si>
  <si>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</si>
  <si>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</si>
  <si>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Топиарная фигура «Медведь на подставке бурый» по адресу: г. Сертолово, в районе МОУ «Гимназия г. Сертолово» д.18 по ул. Молодцова.</t>
  </si>
  <si>
    <t>6.2. Подготовка к празднику и оформление территории города на период проведения праздника - День Города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</si>
  <si>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</si>
  <si>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</si>
  <si>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</si>
  <si>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2017 -2018 гг.</t>
  </si>
  <si>
    <t>ул. Ларина, д. 7, корп. 1</t>
  </si>
  <si>
    <t>ул. Пограничная, д. 9</t>
  </si>
  <si>
    <t>ул. Ветеранов, д. 11, корп. 2</t>
  </si>
  <si>
    <t>ул. Ветеранов, д. 15</t>
  </si>
  <si>
    <t>ул. Молодежная, дд. 2, 3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</si>
  <si>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</si>
  <si>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</si>
  <si>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Топиарная фигура «Слон африканский большой» по адресу: г. Сертолово, в районе МОБУ «Сертоловская СОШ №1» д.1 корп. 2 по ул. Школьная.</t>
  </si>
  <si>
    <t>Топиарная фигура «Олень высотой 3,5 метра» по адресу: г. Сертолово, в районе МОБУ «Дошкольное отделение №2» д.12 корп.2 по ул. Молодцова.</t>
  </si>
  <si>
    <t>1.1. Комплектация дополнительным оборудованием детских и спортивных площадок</t>
  </si>
  <si>
    <r>
      <t xml:space="preserve">             ПРИЛОЖЕНИЕ №2
             к постановлению администрации
             МО Сертолово
             от </t>
    </r>
    <r>
      <rPr>
        <u val="single"/>
        <sz val="12"/>
        <rFont val="Times New Roman"/>
        <family val="1"/>
      </rPr>
      <t>28 ноября 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529</t>
    </r>
    <r>
      <rPr>
        <sz val="12"/>
        <rFont val="Times New Roman"/>
        <family val="1"/>
      </rPr>
      <t xml:space="preserve">
             Приложение 1
             к программе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</si>
</sst>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u val="single"/>
      <sz val="10"/>
      <name val="Arial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8" fontId="13" fillId="6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Alignment="1">
      <alignment vertical="center" wrapText="1"/>
    </xf>
    <xf numFmtId="188" fontId="0" fillId="0" borderId="0" xfId="0" applyNumberFormat="1" applyFont="1" applyFill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188" fontId="13" fillId="33" borderId="10" xfId="0" applyNumberFormat="1" applyFont="1" applyFill="1" applyBorder="1" applyAlignment="1">
      <alignment horizontal="center" vertical="center" wrapText="1"/>
    </xf>
    <xf numFmtId="188" fontId="4" fillId="6" borderId="10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4" fillId="36" borderId="10" xfId="0" applyNumberFormat="1" applyFont="1" applyFill="1" applyBorder="1" applyAlignment="1">
      <alignment horizontal="center" vertical="center"/>
    </xf>
    <xf numFmtId="188" fontId="13" fillId="6" borderId="10" xfId="0" applyNumberFormat="1" applyFont="1" applyFill="1" applyBorder="1" applyAlignment="1">
      <alignment horizontal="center" vertical="center"/>
    </xf>
    <xf numFmtId="188" fontId="13" fillId="33" borderId="10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188" fontId="6" fillId="37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188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37" borderId="14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="90" zoomScaleSheetLayoutView="90" zoomScalePageLayoutView="0" workbookViewId="0" topLeftCell="A5">
      <selection activeCell="H10" sqref="H10"/>
    </sheetView>
  </sheetViews>
  <sheetFormatPr defaultColWidth="9.140625" defaultRowHeight="12.75"/>
  <cols>
    <col min="1" max="1" width="4.7109375" style="1" customWidth="1"/>
    <col min="2" max="2" width="37.57421875" style="1" customWidth="1"/>
    <col min="3" max="3" width="12.28125" style="1" customWidth="1"/>
    <col min="4" max="4" width="10.28125" style="1" customWidth="1"/>
    <col min="5" max="5" width="7.57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10.421875" style="1" customWidth="1"/>
    <col min="11" max="11" width="6.7109375" style="1" customWidth="1"/>
    <col min="12" max="12" width="6.57421875" style="1" customWidth="1"/>
    <col min="13" max="13" width="6.28125" style="3" customWidth="1"/>
    <col min="14" max="16384" width="9.140625" style="1" customWidth="1"/>
  </cols>
  <sheetData>
    <row r="1" spans="8:13" ht="15.75" hidden="1">
      <c r="H1" s="106" t="s">
        <v>17</v>
      </c>
      <c r="I1" s="106"/>
      <c r="J1" s="106"/>
      <c r="K1" s="106"/>
      <c r="L1" s="106"/>
      <c r="M1" s="106"/>
    </row>
    <row r="2" spans="8:13" ht="15.75" hidden="1">
      <c r="H2" s="106" t="s">
        <v>16</v>
      </c>
      <c r="I2" s="106"/>
      <c r="J2" s="106"/>
      <c r="K2" s="106"/>
      <c r="L2" s="106"/>
      <c r="M2" s="106"/>
    </row>
    <row r="3" spans="8:13" ht="15.75" hidden="1">
      <c r="H3" s="106" t="s">
        <v>15</v>
      </c>
      <c r="I3" s="106"/>
      <c r="J3" s="106"/>
      <c r="K3" s="106"/>
      <c r="L3" s="106"/>
      <c r="M3" s="106"/>
    </row>
    <row r="4" spans="8:13" ht="15.75" hidden="1">
      <c r="H4" s="106" t="s">
        <v>72</v>
      </c>
      <c r="I4" s="107"/>
      <c r="J4" s="107"/>
      <c r="K4" s="107"/>
      <c r="L4" s="107"/>
      <c r="M4" s="107"/>
    </row>
    <row r="5" spans="6:13" ht="15.75" customHeight="1">
      <c r="F5" s="67"/>
      <c r="G5" s="66"/>
      <c r="H5" s="66"/>
      <c r="I5" s="111" t="s">
        <v>76</v>
      </c>
      <c r="J5" s="111"/>
      <c r="K5" s="111"/>
      <c r="L5" s="111"/>
      <c r="M5" s="111"/>
    </row>
    <row r="6" spans="6:13" ht="15.75" customHeight="1">
      <c r="F6" s="66"/>
      <c r="G6" s="66"/>
      <c r="H6" s="66"/>
      <c r="I6" s="111"/>
      <c r="J6" s="111"/>
      <c r="K6" s="111"/>
      <c r="L6" s="111"/>
      <c r="M6" s="111"/>
    </row>
    <row r="7" spans="6:13" ht="15.75" customHeight="1">
      <c r="F7" s="66"/>
      <c r="G7" s="66"/>
      <c r="H7" s="66"/>
      <c r="I7" s="111"/>
      <c r="J7" s="111"/>
      <c r="K7" s="111"/>
      <c r="L7" s="111"/>
      <c r="M7" s="111"/>
    </row>
    <row r="8" spans="6:13" ht="15.75" customHeight="1">
      <c r="F8" s="66"/>
      <c r="G8" s="66"/>
      <c r="H8" s="66"/>
      <c r="I8" s="111"/>
      <c r="J8" s="111"/>
      <c r="K8" s="111"/>
      <c r="L8" s="111"/>
      <c r="M8" s="111"/>
    </row>
    <row r="9" spans="6:13" ht="15.75" customHeight="1">
      <c r="F9" s="66"/>
      <c r="G9" s="66"/>
      <c r="H9" s="66"/>
      <c r="I9" s="111"/>
      <c r="J9" s="111"/>
      <c r="K9" s="111"/>
      <c r="L9" s="111"/>
      <c r="M9" s="111"/>
    </row>
    <row r="10" spans="6:13" ht="15.75" customHeight="1">
      <c r="F10" s="66"/>
      <c r="G10" s="66"/>
      <c r="H10" s="66"/>
      <c r="I10" s="111"/>
      <c r="J10" s="111"/>
      <c r="K10" s="111"/>
      <c r="L10" s="111"/>
      <c r="M10" s="111"/>
    </row>
    <row r="11" spans="6:13" ht="15.75" customHeight="1">
      <c r="F11" s="2"/>
      <c r="G11" s="2"/>
      <c r="H11" s="2"/>
      <c r="I11" s="111"/>
      <c r="J11" s="111"/>
      <c r="K11" s="111"/>
      <c r="L11" s="111"/>
      <c r="M11" s="111"/>
    </row>
    <row r="12" ht="17.25" customHeight="1"/>
    <row r="13" spans="1:13" s="5" customFormat="1" ht="18.75">
      <c r="A13" s="4"/>
      <c r="B13" s="68" t="s">
        <v>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7" s="5" customFormat="1" ht="18.75">
      <c r="A14" s="4"/>
      <c r="B14" s="68" t="s">
        <v>30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Q14" s="1"/>
    </row>
    <row r="15" spans="1:13" ht="18.75">
      <c r="A15" s="4"/>
      <c r="B15" s="68" t="s">
        <v>20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8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6" ht="15.75" customHeight="1">
      <c r="A18" s="95" t="s">
        <v>7</v>
      </c>
      <c r="B18" s="96"/>
      <c r="C18" s="84" t="s">
        <v>8</v>
      </c>
      <c r="D18" s="84" t="s">
        <v>9</v>
      </c>
      <c r="E18" s="84" t="s">
        <v>1</v>
      </c>
      <c r="F18" s="84" t="s">
        <v>10</v>
      </c>
      <c r="G18" s="84"/>
      <c r="H18" s="84" t="s">
        <v>4</v>
      </c>
      <c r="I18" s="84"/>
      <c r="J18" s="84"/>
      <c r="K18" s="84"/>
      <c r="L18" s="84"/>
      <c r="M18" s="84"/>
      <c r="N18" s="9"/>
      <c r="O18" s="9"/>
      <c r="P18" s="9"/>
    </row>
    <row r="19" spans="1:16" ht="15.75" customHeight="1">
      <c r="A19" s="96"/>
      <c r="B19" s="96"/>
      <c r="C19" s="96"/>
      <c r="D19" s="96"/>
      <c r="E19" s="96"/>
      <c r="F19" s="84"/>
      <c r="G19" s="84"/>
      <c r="H19" s="84" t="s">
        <v>2</v>
      </c>
      <c r="I19" s="84" t="s">
        <v>3</v>
      </c>
      <c r="J19" s="84"/>
      <c r="K19" s="84"/>
      <c r="L19" s="84"/>
      <c r="M19" s="84"/>
      <c r="N19" s="9"/>
      <c r="O19" s="9"/>
      <c r="P19" s="9"/>
    </row>
    <row r="20" spans="1:16" ht="0.75" customHeight="1">
      <c r="A20" s="96"/>
      <c r="B20" s="96"/>
      <c r="C20" s="96"/>
      <c r="D20" s="96"/>
      <c r="E20" s="96"/>
      <c r="F20" s="84"/>
      <c r="G20" s="84"/>
      <c r="H20" s="84"/>
      <c r="I20" s="84" t="s">
        <v>21</v>
      </c>
      <c r="J20" s="10"/>
      <c r="K20" s="8"/>
      <c r="L20" s="84" t="s">
        <v>24</v>
      </c>
      <c r="M20" s="69" t="s">
        <v>25</v>
      </c>
      <c r="N20" s="9"/>
      <c r="O20" s="9"/>
      <c r="P20" s="9"/>
    </row>
    <row r="21" spans="1:16" ht="65.25" customHeight="1">
      <c r="A21" s="96"/>
      <c r="B21" s="96"/>
      <c r="C21" s="96"/>
      <c r="D21" s="96"/>
      <c r="E21" s="96"/>
      <c r="F21" s="8" t="s">
        <v>12</v>
      </c>
      <c r="G21" s="8" t="s">
        <v>13</v>
      </c>
      <c r="H21" s="84"/>
      <c r="I21" s="108"/>
      <c r="J21" s="8" t="s">
        <v>22</v>
      </c>
      <c r="K21" s="11" t="s">
        <v>23</v>
      </c>
      <c r="L21" s="84"/>
      <c r="M21" s="69"/>
      <c r="N21" s="9"/>
      <c r="O21" s="9"/>
      <c r="P21" s="9"/>
    </row>
    <row r="22" spans="1:18" ht="15" customHeight="1">
      <c r="A22" s="89">
        <v>1</v>
      </c>
      <c r="B22" s="89"/>
      <c r="C22" s="12">
        <v>2</v>
      </c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2">
        <v>8</v>
      </c>
      <c r="J22" s="13">
        <v>9</v>
      </c>
      <c r="K22" s="12">
        <v>10</v>
      </c>
      <c r="L22" s="12">
        <v>11</v>
      </c>
      <c r="M22" s="14">
        <v>12</v>
      </c>
      <c r="N22" s="9"/>
      <c r="O22" s="9"/>
      <c r="P22" s="9"/>
      <c r="R22" s="15"/>
    </row>
    <row r="23" spans="1:16" ht="30.75" customHeight="1">
      <c r="A23" s="86" t="s">
        <v>19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9"/>
      <c r="O23" s="9"/>
      <c r="P23" s="9"/>
    </row>
    <row r="24" spans="1:16" ht="42.75" customHeight="1">
      <c r="A24" s="99" t="s">
        <v>75</v>
      </c>
      <c r="B24" s="100"/>
      <c r="C24" s="16" t="s">
        <v>21</v>
      </c>
      <c r="D24" s="17"/>
      <c r="E24" s="93" t="s">
        <v>5</v>
      </c>
      <c r="F24" s="12"/>
      <c r="G24" s="18">
        <f>G25+G26</f>
        <v>1454.2</v>
      </c>
      <c r="H24" s="18">
        <f>H25+H26</f>
        <v>1454.2</v>
      </c>
      <c r="I24" s="18">
        <f>I25</f>
        <v>1154.2</v>
      </c>
      <c r="J24" s="18">
        <v>300</v>
      </c>
      <c r="K24" s="18">
        <f>K25</f>
        <v>0</v>
      </c>
      <c r="L24" s="18">
        <f>L25</f>
        <v>0</v>
      </c>
      <c r="M24" s="18">
        <f>M25</f>
        <v>0</v>
      </c>
      <c r="N24" s="9"/>
      <c r="O24" s="9"/>
      <c r="P24" s="9"/>
    </row>
    <row r="25" spans="1:16" ht="34.5" customHeight="1">
      <c r="A25" s="81" t="s">
        <v>52</v>
      </c>
      <c r="B25" s="82"/>
      <c r="C25" s="16" t="s">
        <v>21</v>
      </c>
      <c r="D25" s="17"/>
      <c r="E25" s="94"/>
      <c r="F25" s="12"/>
      <c r="G25" s="19">
        <f>H25</f>
        <v>1154.2</v>
      </c>
      <c r="H25" s="19">
        <f>I25+J25+K25+L25+M25</f>
        <v>1154.2</v>
      </c>
      <c r="I25" s="19">
        <v>1154.2</v>
      </c>
      <c r="J25" s="19">
        <v>0</v>
      </c>
      <c r="K25" s="19">
        <v>0</v>
      </c>
      <c r="L25" s="19">
        <v>0</v>
      </c>
      <c r="M25" s="19">
        <v>0</v>
      </c>
      <c r="N25" s="9"/>
      <c r="O25" s="9"/>
      <c r="P25" s="9"/>
    </row>
    <row r="26" spans="1:16" ht="34.5" customHeight="1">
      <c r="A26" s="81" t="s">
        <v>62</v>
      </c>
      <c r="B26" s="82"/>
      <c r="C26" s="16" t="s">
        <v>22</v>
      </c>
      <c r="D26" s="17"/>
      <c r="E26" s="110"/>
      <c r="F26" s="12"/>
      <c r="G26" s="19">
        <v>300</v>
      </c>
      <c r="H26" s="19">
        <v>300</v>
      </c>
      <c r="I26" s="19">
        <v>0</v>
      </c>
      <c r="J26" s="19">
        <v>300</v>
      </c>
      <c r="K26" s="19">
        <v>0</v>
      </c>
      <c r="L26" s="19">
        <v>0</v>
      </c>
      <c r="M26" s="19">
        <v>0</v>
      </c>
      <c r="N26" s="9"/>
      <c r="O26" s="9"/>
      <c r="P26" s="9"/>
    </row>
    <row r="27" spans="1:16" ht="27" customHeight="1">
      <c r="A27" s="99" t="s">
        <v>26</v>
      </c>
      <c r="B27" s="100"/>
      <c r="C27" s="20"/>
      <c r="D27" s="20"/>
      <c r="E27" s="73" t="s">
        <v>5</v>
      </c>
      <c r="F27" s="20"/>
      <c r="G27" s="18">
        <f>H27</f>
        <v>1039</v>
      </c>
      <c r="H27" s="18">
        <f>I27+J27</f>
        <v>1039</v>
      </c>
      <c r="I27" s="18">
        <f>I28+I29+I30+I31</f>
        <v>623.1</v>
      </c>
      <c r="J27" s="18">
        <f>SUM(J28:J36)</f>
        <v>415.9</v>
      </c>
      <c r="K27" s="18">
        <f>K28+K29+K30+K31</f>
        <v>0</v>
      </c>
      <c r="L27" s="18">
        <f>L28+L29+L30+L31</f>
        <v>0</v>
      </c>
      <c r="M27" s="18">
        <f>M28+M29+M30+M31</f>
        <v>0</v>
      </c>
      <c r="N27" s="9"/>
      <c r="O27" s="9"/>
      <c r="P27" s="9"/>
    </row>
    <row r="28" spans="1:16" ht="26.25" customHeight="1">
      <c r="A28" s="81" t="s">
        <v>27</v>
      </c>
      <c r="B28" s="82"/>
      <c r="C28" s="16" t="s">
        <v>21</v>
      </c>
      <c r="D28" s="20"/>
      <c r="E28" s="80"/>
      <c r="F28" s="20"/>
      <c r="G28" s="19">
        <v>123.3</v>
      </c>
      <c r="H28" s="19">
        <v>123.3</v>
      </c>
      <c r="I28" s="19">
        <v>123.3</v>
      </c>
      <c r="J28" s="19">
        <v>0</v>
      </c>
      <c r="K28" s="19">
        <v>0</v>
      </c>
      <c r="L28" s="19">
        <v>0</v>
      </c>
      <c r="M28" s="19">
        <v>0</v>
      </c>
      <c r="N28" s="9"/>
      <c r="O28" s="9"/>
      <c r="P28" s="9"/>
    </row>
    <row r="29" spans="1:16" ht="22.5" customHeight="1">
      <c r="A29" s="85" t="s">
        <v>28</v>
      </c>
      <c r="B29" s="85"/>
      <c r="C29" s="16" t="s">
        <v>21</v>
      </c>
      <c r="D29" s="21"/>
      <c r="E29" s="80"/>
      <c r="F29" s="22"/>
      <c r="G29" s="23">
        <v>222.2</v>
      </c>
      <c r="H29" s="23">
        <v>222.2</v>
      </c>
      <c r="I29" s="23">
        <v>222.2</v>
      </c>
      <c r="J29" s="19">
        <v>0</v>
      </c>
      <c r="K29" s="19">
        <v>0</v>
      </c>
      <c r="L29" s="19">
        <v>0</v>
      </c>
      <c r="M29" s="19">
        <v>0</v>
      </c>
      <c r="N29" s="9"/>
      <c r="O29" s="9"/>
      <c r="P29" s="9"/>
    </row>
    <row r="30" spans="1:16" ht="21" customHeight="1">
      <c r="A30" s="85" t="s">
        <v>29</v>
      </c>
      <c r="B30" s="85"/>
      <c r="C30" s="16" t="s">
        <v>21</v>
      </c>
      <c r="D30" s="21"/>
      <c r="E30" s="80"/>
      <c r="F30" s="22"/>
      <c r="G30" s="23">
        <v>210</v>
      </c>
      <c r="H30" s="23">
        <v>210</v>
      </c>
      <c r="I30" s="23">
        <v>210</v>
      </c>
      <c r="J30" s="19">
        <v>0</v>
      </c>
      <c r="K30" s="19">
        <v>0</v>
      </c>
      <c r="L30" s="19">
        <v>0</v>
      </c>
      <c r="M30" s="19">
        <v>0</v>
      </c>
      <c r="N30" s="9"/>
      <c r="O30" s="9"/>
      <c r="P30" s="9"/>
    </row>
    <row r="31" spans="1:16" s="26" customFormat="1" ht="24" customHeight="1">
      <c r="A31" s="81" t="s">
        <v>6</v>
      </c>
      <c r="B31" s="82"/>
      <c r="C31" s="16" t="s">
        <v>21</v>
      </c>
      <c r="D31" s="21"/>
      <c r="E31" s="80"/>
      <c r="F31" s="22"/>
      <c r="G31" s="24">
        <v>67.6</v>
      </c>
      <c r="H31" s="24">
        <v>67.6</v>
      </c>
      <c r="I31" s="24">
        <v>67.6</v>
      </c>
      <c r="J31" s="19">
        <v>0</v>
      </c>
      <c r="K31" s="19">
        <v>0</v>
      </c>
      <c r="L31" s="19">
        <v>0</v>
      </c>
      <c r="M31" s="19">
        <v>0</v>
      </c>
      <c r="N31" s="25"/>
      <c r="O31" s="25"/>
      <c r="P31" s="25"/>
    </row>
    <row r="32" spans="1:16" s="26" customFormat="1" ht="24" customHeight="1">
      <c r="A32" s="104" t="s">
        <v>66</v>
      </c>
      <c r="B32" s="105"/>
      <c r="C32" s="27" t="s">
        <v>22</v>
      </c>
      <c r="D32" s="21"/>
      <c r="E32" s="80"/>
      <c r="F32" s="22"/>
      <c r="G32" s="24">
        <v>125.5</v>
      </c>
      <c r="H32" s="24">
        <v>125.5</v>
      </c>
      <c r="I32" s="24">
        <v>0</v>
      </c>
      <c r="J32" s="24">
        <v>125.5</v>
      </c>
      <c r="K32" s="28">
        <v>0</v>
      </c>
      <c r="L32" s="28">
        <v>0</v>
      </c>
      <c r="M32" s="28">
        <v>0</v>
      </c>
      <c r="N32" s="29"/>
      <c r="O32" s="25"/>
      <c r="P32" s="25"/>
    </row>
    <row r="33" spans="1:16" s="26" customFormat="1" ht="24" customHeight="1">
      <c r="A33" s="104" t="s">
        <v>67</v>
      </c>
      <c r="B33" s="105"/>
      <c r="C33" s="27" t="s">
        <v>22</v>
      </c>
      <c r="D33" s="21"/>
      <c r="E33" s="80"/>
      <c r="F33" s="22"/>
      <c r="G33" s="24">
        <v>34.7</v>
      </c>
      <c r="H33" s="24">
        <v>34.7</v>
      </c>
      <c r="I33" s="24">
        <v>0</v>
      </c>
      <c r="J33" s="24">
        <v>34.7</v>
      </c>
      <c r="K33" s="28">
        <v>0</v>
      </c>
      <c r="L33" s="28">
        <v>0</v>
      </c>
      <c r="M33" s="28">
        <v>0</v>
      </c>
      <c r="N33" s="25"/>
      <c r="O33" s="25"/>
      <c r="P33" s="25"/>
    </row>
    <row r="34" spans="1:16" s="26" customFormat="1" ht="24" customHeight="1">
      <c r="A34" s="104" t="s">
        <v>68</v>
      </c>
      <c r="B34" s="105"/>
      <c r="C34" s="27" t="s">
        <v>22</v>
      </c>
      <c r="D34" s="21"/>
      <c r="E34" s="80"/>
      <c r="F34" s="22"/>
      <c r="G34" s="24">
        <v>94.4</v>
      </c>
      <c r="H34" s="24">
        <v>94.4</v>
      </c>
      <c r="I34" s="24">
        <v>0</v>
      </c>
      <c r="J34" s="24">
        <v>94.4</v>
      </c>
      <c r="K34" s="28">
        <v>0</v>
      </c>
      <c r="L34" s="28">
        <v>0</v>
      </c>
      <c r="M34" s="28">
        <v>0</v>
      </c>
      <c r="N34" s="25"/>
      <c r="O34" s="25"/>
      <c r="P34" s="25"/>
    </row>
    <row r="35" spans="1:16" s="26" customFormat="1" ht="24" customHeight="1">
      <c r="A35" s="104" t="s">
        <v>69</v>
      </c>
      <c r="B35" s="105"/>
      <c r="C35" s="27" t="s">
        <v>22</v>
      </c>
      <c r="D35" s="21"/>
      <c r="E35" s="80"/>
      <c r="F35" s="22"/>
      <c r="G35" s="24">
        <v>121.9</v>
      </c>
      <c r="H35" s="24">
        <v>121.9</v>
      </c>
      <c r="I35" s="24">
        <v>0</v>
      </c>
      <c r="J35" s="24">
        <v>121.9</v>
      </c>
      <c r="K35" s="28">
        <v>0</v>
      </c>
      <c r="L35" s="28">
        <v>0</v>
      </c>
      <c r="M35" s="28">
        <v>0</v>
      </c>
      <c r="N35" s="25"/>
      <c r="O35" s="25"/>
      <c r="P35" s="25"/>
    </row>
    <row r="36" spans="1:16" s="26" customFormat="1" ht="24" customHeight="1">
      <c r="A36" s="104" t="s">
        <v>70</v>
      </c>
      <c r="B36" s="105"/>
      <c r="C36" s="27" t="s">
        <v>22</v>
      </c>
      <c r="D36" s="21"/>
      <c r="E36" s="74"/>
      <c r="F36" s="22"/>
      <c r="G36" s="24">
        <v>39.4</v>
      </c>
      <c r="H36" s="24">
        <v>39.4</v>
      </c>
      <c r="I36" s="24">
        <v>0</v>
      </c>
      <c r="J36" s="24">
        <v>39.4</v>
      </c>
      <c r="K36" s="28">
        <v>0</v>
      </c>
      <c r="L36" s="28">
        <v>0</v>
      </c>
      <c r="M36" s="28">
        <v>0</v>
      </c>
      <c r="N36" s="25"/>
      <c r="O36" s="29"/>
      <c r="P36" s="25"/>
    </row>
    <row r="37" spans="1:17" s="26" customFormat="1" ht="48.75" customHeight="1">
      <c r="A37" s="99" t="s">
        <v>31</v>
      </c>
      <c r="B37" s="100"/>
      <c r="C37" s="16"/>
      <c r="D37" s="21"/>
      <c r="E37" s="73" t="s">
        <v>5</v>
      </c>
      <c r="F37" s="22"/>
      <c r="G37" s="18">
        <f>SUM(G38:G41)</f>
        <v>1488.9</v>
      </c>
      <c r="H37" s="18">
        <f>SUM(H38:H41)</f>
        <v>1488.9</v>
      </c>
      <c r="I37" s="18">
        <f>SUM(I38:I41)</f>
        <v>1488.9</v>
      </c>
      <c r="J37" s="18">
        <f>SUM(J38:J39)</f>
        <v>0</v>
      </c>
      <c r="K37" s="18">
        <f>SUM(K38:K39)</f>
        <v>0</v>
      </c>
      <c r="L37" s="18">
        <f>SUM(L38:L39)</f>
        <v>0</v>
      </c>
      <c r="M37" s="18">
        <f>SUM(M38:M39)</f>
        <v>0</v>
      </c>
      <c r="N37" s="25"/>
      <c r="O37" s="29"/>
      <c r="P37" s="25"/>
      <c r="Q37" s="30"/>
    </row>
    <row r="38" spans="1:16" s="26" customFormat="1" ht="36" customHeight="1">
      <c r="A38" s="81" t="s">
        <v>32</v>
      </c>
      <c r="B38" s="82"/>
      <c r="C38" s="16" t="s">
        <v>21</v>
      </c>
      <c r="D38" s="21"/>
      <c r="E38" s="80"/>
      <c r="F38" s="22"/>
      <c r="G38" s="19">
        <v>800</v>
      </c>
      <c r="H38" s="19">
        <v>800</v>
      </c>
      <c r="I38" s="19">
        <v>800</v>
      </c>
      <c r="J38" s="19">
        <v>0</v>
      </c>
      <c r="K38" s="19">
        <v>0</v>
      </c>
      <c r="L38" s="19">
        <v>0</v>
      </c>
      <c r="M38" s="19">
        <v>0</v>
      </c>
      <c r="N38" s="25"/>
      <c r="O38" s="25"/>
      <c r="P38" s="25"/>
    </row>
    <row r="39" spans="1:17" s="26" customFormat="1" ht="39.75" customHeight="1">
      <c r="A39" s="81" t="s">
        <v>33</v>
      </c>
      <c r="B39" s="82"/>
      <c r="C39" s="16" t="s">
        <v>21</v>
      </c>
      <c r="D39" s="21"/>
      <c r="E39" s="80"/>
      <c r="F39" s="22"/>
      <c r="G39" s="19">
        <v>171.9</v>
      </c>
      <c r="H39" s="19">
        <v>171.9</v>
      </c>
      <c r="I39" s="19">
        <v>171.9</v>
      </c>
      <c r="J39" s="19">
        <v>0</v>
      </c>
      <c r="K39" s="19">
        <v>0</v>
      </c>
      <c r="L39" s="19">
        <v>0</v>
      </c>
      <c r="M39" s="19">
        <v>0</v>
      </c>
      <c r="N39" s="25"/>
      <c r="O39" s="25"/>
      <c r="P39" s="25"/>
      <c r="Q39" s="26" t="s">
        <v>37</v>
      </c>
    </row>
    <row r="40" spans="1:16" s="26" customFormat="1" ht="51" customHeight="1">
      <c r="A40" s="81" t="s">
        <v>74</v>
      </c>
      <c r="B40" s="82"/>
      <c r="C40" s="16" t="s">
        <v>21</v>
      </c>
      <c r="D40" s="21"/>
      <c r="E40" s="80"/>
      <c r="F40" s="22"/>
      <c r="G40" s="19">
        <v>261</v>
      </c>
      <c r="H40" s="19">
        <v>261</v>
      </c>
      <c r="I40" s="19">
        <v>261</v>
      </c>
      <c r="J40" s="19">
        <v>0</v>
      </c>
      <c r="K40" s="19">
        <v>0</v>
      </c>
      <c r="L40" s="19">
        <v>0</v>
      </c>
      <c r="M40" s="19">
        <v>0</v>
      </c>
      <c r="N40" s="25"/>
      <c r="O40" s="25"/>
      <c r="P40" s="25"/>
    </row>
    <row r="41" spans="1:16" s="26" customFormat="1" ht="51" customHeight="1">
      <c r="A41" s="81" t="s">
        <v>73</v>
      </c>
      <c r="B41" s="82"/>
      <c r="C41" s="16" t="s">
        <v>21</v>
      </c>
      <c r="D41" s="21"/>
      <c r="E41" s="74"/>
      <c r="F41" s="22"/>
      <c r="G41" s="19">
        <v>256</v>
      </c>
      <c r="H41" s="19">
        <v>256</v>
      </c>
      <c r="I41" s="19">
        <v>256</v>
      </c>
      <c r="J41" s="19">
        <v>0</v>
      </c>
      <c r="K41" s="19">
        <v>0</v>
      </c>
      <c r="L41" s="19">
        <v>0</v>
      </c>
      <c r="M41" s="19">
        <v>0</v>
      </c>
      <c r="N41" s="25"/>
      <c r="O41" s="25"/>
      <c r="P41" s="25"/>
    </row>
    <row r="42" spans="1:16" s="26" customFormat="1" ht="78.75" customHeight="1">
      <c r="A42" s="99" t="s">
        <v>57</v>
      </c>
      <c r="B42" s="82"/>
      <c r="C42" s="16"/>
      <c r="D42" s="31"/>
      <c r="E42" s="73" t="s">
        <v>5</v>
      </c>
      <c r="F42" s="32"/>
      <c r="G42" s="18">
        <f>SUM(H42)</f>
        <v>18080.7</v>
      </c>
      <c r="H42" s="18">
        <f>SUM(I42:J42)</f>
        <v>18080.7</v>
      </c>
      <c r="I42" s="18">
        <f>SUM(I43:I45)</f>
        <v>18080.7</v>
      </c>
      <c r="J42" s="18">
        <v>0</v>
      </c>
      <c r="K42" s="18">
        <f>SUM(K44:K45)</f>
        <v>0</v>
      </c>
      <c r="L42" s="18">
        <f>SUM(L44:L45)</f>
        <v>0</v>
      </c>
      <c r="M42" s="18">
        <f>SUM(M44:M45)</f>
        <v>0</v>
      </c>
      <c r="N42" s="25"/>
      <c r="O42" s="25"/>
      <c r="P42" s="25"/>
    </row>
    <row r="43" spans="1:16" s="26" customFormat="1" ht="76.5" customHeight="1">
      <c r="A43" s="81" t="s">
        <v>58</v>
      </c>
      <c r="B43" s="82"/>
      <c r="C43" s="16" t="s">
        <v>21</v>
      </c>
      <c r="D43" s="31"/>
      <c r="E43" s="80"/>
      <c r="F43" s="32"/>
      <c r="G43" s="33">
        <v>315</v>
      </c>
      <c r="H43" s="33">
        <v>315</v>
      </c>
      <c r="I43" s="33">
        <v>315</v>
      </c>
      <c r="J43" s="33">
        <v>0</v>
      </c>
      <c r="K43" s="33">
        <v>0</v>
      </c>
      <c r="L43" s="33">
        <v>0</v>
      </c>
      <c r="M43" s="33">
        <v>0</v>
      </c>
      <c r="N43" s="25"/>
      <c r="O43" s="25"/>
      <c r="P43" s="25"/>
    </row>
    <row r="44" spans="1:16" s="26" customFormat="1" ht="54" customHeight="1">
      <c r="A44" s="81" t="s">
        <v>71</v>
      </c>
      <c r="B44" s="82"/>
      <c r="C44" s="16" t="s">
        <v>21</v>
      </c>
      <c r="D44" s="31"/>
      <c r="E44" s="80"/>
      <c r="F44" s="32"/>
      <c r="G44" s="19">
        <v>9765.7</v>
      </c>
      <c r="H44" s="19">
        <v>9765.7</v>
      </c>
      <c r="I44" s="19">
        <v>9765.7</v>
      </c>
      <c r="J44" s="19">
        <v>0</v>
      </c>
      <c r="K44" s="19">
        <v>0</v>
      </c>
      <c r="L44" s="19">
        <v>0</v>
      </c>
      <c r="M44" s="19">
        <v>0</v>
      </c>
      <c r="N44" s="25"/>
      <c r="O44" s="25"/>
      <c r="P44" s="25"/>
    </row>
    <row r="45" spans="1:16" s="26" customFormat="1" ht="54.75" customHeight="1">
      <c r="A45" s="81" t="s">
        <v>47</v>
      </c>
      <c r="B45" s="82"/>
      <c r="C45" s="16" t="s">
        <v>21</v>
      </c>
      <c r="D45" s="31"/>
      <c r="E45" s="80"/>
      <c r="F45" s="32"/>
      <c r="G45" s="19">
        <v>8000</v>
      </c>
      <c r="H45" s="19">
        <v>8000</v>
      </c>
      <c r="I45" s="19">
        <v>8000</v>
      </c>
      <c r="J45" s="19">
        <v>0</v>
      </c>
      <c r="K45" s="19">
        <v>0</v>
      </c>
      <c r="L45" s="19">
        <v>0</v>
      </c>
      <c r="M45" s="19">
        <v>0</v>
      </c>
      <c r="N45" s="25"/>
      <c r="O45" s="25"/>
      <c r="P45" s="25"/>
    </row>
    <row r="46" spans="1:16" s="26" customFormat="1" ht="57" customHeight="1">
      <c r="A46" s="99" t="s">
        <v>46</v>
      </c>
      <c r="B46" s="82"/>
      <c r="C46" s="16"/>
      <c r="D46" s="31"/>
      <c r="E46" s="73" t="s">
        <v>5</v>
      </c>
      <c r="F46" s="32"/>
      <c r="G46" s="18">
        <f>SUM(G47:G49)</f>
        <v>2334.6</v>
      </c>
      <c r="H46" s="18">
        <f>SUM(H47:H49)</f>
        <v>2334.6</v>
      </c>
      <c r="I46" s="18">
        <f>SUM(I47:I48)</f>
        <v>1963.9</v>
      </c>
      <c r="J46" s="18">
        <f>SUM(J47:J49)</f>
        <v>370.7</v>
      </c>
      <c r="K46" s="18">
        <f>SUM(K47:K48)</f>
        <v>0</v>
      </c>
      <c r="L46" s="18">
        <f>SUM(L47:L48)</f>
        <v>0</v>
      </c>
      <c r="M46" s="18">
        <f>SUM(M47:M48)</f>
        <v>0</v>
      </c>
      <c r="N46" s="25"/>
      <c r="O46" s="25"/>
      <c r="P46" s="25"/>
    </row>
    <row r="47" spans="1:16" s="26" customFormat="1" ht="45" customHeight="1">
      <c r="A47" s="81" t="s">
        <v>48</v>
      </c>
      <c r="B47" s="82"/>
      <c r="C47" s="16" t="s">
        <v>21</v>
      </c>
      <c r="D47" s="31"/>
      <c r="E47" s="80"/>
      <c r="F47" s="32"/>
      <c r="G47" s="19">
        <v>1045.8</v>
      </c>
      <c r="H47" s="19">
        <v>1045.8</v>
      </c>
      <c r="I47" s="19">
        <v>1045.8</v>
      </c>
      <c r="J47" s="19">
        <v>0</v>
      </c>
      <c r="K47" s="19">
        <v>0</v>
      </c>
      <c r="L47" s="19">
        <v>0</v>
      </c>
      <c r="M47" s="19">
        <v>0</v>
      </c>
      <c r="N47" s="25"/>
      <c r="O47" s="25"/>
      <c r="P47" s="25"/>
    </row>
    <row r="48" spans="1:16" s="26" customFormat="1" ht="38.25" customHeight="1">
      <c r="A48" s="81" t="s">
        <v>49</v>
      </c>
      <c r="B48" s="82"/>
      <c r="C48" s="16" t="s">
        <v>21</v>
      </c>
      <c r="D48" s="21"/>
      <c r="E48" s="80"/>
      <c r="F48" s="22"/>
      <c r="G48" s="19">
        <v>918.1</v>
      </c>
      <c r="H48" s="19">
        <v>918.1</v>
      </c>
      <c r="I48" s="19">
        <v>918.1</v>
      </c>
      <c r="J48" s="19">
        <v>0</v>
      </c>
      <c r="K48" s="19">
        <v>0</v>
      </c>
      <c r="L48" s="19">
        <v>0</v>
      </c>
      <c r="M48" s="19">
        <v>0</v>
      </c>
      <c r="N48" s="25"/>
      <c r="O48" s="25"/>
      <c r="P48" s="25"/>
    </row>
    <row r="49" spans="1:16" s="26" customFormat="1" ht="38.25" customHeight="1">
      <c r="A49" s="81" t="s">
        <v>63</v>
      </c>
      <c r="B49" s="82"/>
      <c r="C49" s="16" t="s">
        <v>22</v>
      </c>
      <c r="D49" s="21"/>
      <c r="E49" s="80"/>
      <c r="F49" s="22"/>
      <c r="G49" s="19">
        <v>370.7</v>
      </c>
      <c r="H49" s="19">
        <v>370.7</v>
      </c>
      <c r="I49" s="19">
        <v>0</v>
      </c>
      <c r="J49" s="19">
        <v>370.7</v>
      </c>
      <c r="K49" s="19">
        <v>0</v>
      </c>
      <c r="L49" s="19">
        <v>0</v>
      </c>
      <c r="M49" s="19">
        <v>0</v>
      </c>
      <c r="N49" s="25"/>
      <c r="O49" s="25"/>
      <c r="P49" s="25"/>
    </row>
    <row r="50" spans="1:16" s="26" customFormat="1" ht="50.25" customHeight="1">
      <c r="A50" s="99" t="s">
        <v>55</v>
      </c>
      <c r="B50" s="100"/>
      <c r="C50" s="16"/>
      <c r="D50" s="21"/>
      <c r="E50" s="83" t="s">
        <v>5</v>
      </c>
      <c r="F50" s="22"/>
      <c r="G50" s="34">
        <f aca="true" t="shared" si="0" ref="G50:H53">H50</f>
        <v>39</v>
      </c>
      <c r="H50" s="34">
        <f t="shared" si="0"/>
        <v>39</v>
      </c>
      <c r="I50" s="34">
        <f>I51</f>
        <v>39</v>
      </c>
      <c r="J50" s="34">
        <v>0</v>
      </c>
      <c r="K50" s="34">
        <v>0</v>
      </c>
      <c r="L50" s="34">
        <v>0</v>
      </c>
      <c r="M50" s="34">
        <v>0</v>
      </c>
      <c r="N50" s="25"/>
      <c r="O50" s="25"/>
      <c r="P50" s="25"/>
    </row>
    <row r="51" spans="1:16" s="26" customFormat="1" ht="60.75" customHeight="1">
      <c r="A51" s="81" t="s">
        <v>56</v>
      </c>
      <c r="B51" s="82"/>
      <c r="C51" s="16" t="s">
        <v>21</v>
      </c>
      <c r="D51" s="21"/>
      <c r="E51" s="83"/>
      <c r="F51" s="22"/>
      <c r="G51" s="19">
        <f t="shared" si="0"/>
        <v>39</v>
      </c>
      <c r="H51" s="19">
        <f t="shared" si="0"/>
        <v>39</v>
      </c>
      <c r="I51" s="19">
        <v>39</v>
      </c>
      <c r="J51" s="19">
        <v>0</v>
      </c>
      <c r="K51" s="19">
        <v>0</v>
      </c>
      <c r="L51" s="19">
        <v>0</v>
      </c>
      <c r="M51" s="19">
        <v>0</v>
      </c>
      <c r="N51" s="25"/>
      <c r="O51" s="25"/>
      <c r="P51" s="25"/>
    </row>
    <row r="52" spans="1:16" s="26" customFormat="1" ht="49.5" customHeight="1">
      <c r="A52" s="99" t="s">
        <v>54</v>
      </c>
      <c r="B52" s="100"/>
      <c r="C52" s="16"/>
      <c r="D52" s="21"/>
      <c r="E52" s="73" t="s">
        <v>5</v>
      </c>
      <c r="F52" s="22"/>
      <c r="G52" s="34">
        <f t="shared" si="0"/>
        <v>37</v>
      </c>
      <c r="H52" s="34">
        <f t="shared" si="0"/>
        <v>37</v>
      </c>
      <c r="I52" s="34">
        <f>I53</f>
        <v>37</v>
      </c>
      <c r="J52" s="34">
        <v>0</v>
      </c>
      <c r="K52" s="34">
        <v>0</v>
      </c>
      <c r="L52" s="34">
        <v>0</v>
      </c>
      <c r="M52" s="34">
        <v>0</v>
      </c>
      <c r="N52" s="25"/>
      <c r="O52" s="25"/>
      <c r="P52" s="25"/>
    </row>
    <row r="53" spans="1:16" s="26" customFormat="1" ht="58.5" customHeight="1">
      <c r="A53" s="81" t="s">
        <v>56</v>
      </c>
      <c r="B53" s="82"/>
      <c r="C53" s="16" t="s">
        <v>21</v>
      </c>
      <c r="D53" s="21"/>
      <c r="E53" s="74"/>
      <c r="F53" s="22"/>
      <c r="G53" s="19">
        <f t="shared" si="0"/>
        <v>37</v>
      </c>
      <c r="H53" s="19">
        <f t="shared" si="0"/>
        <v>37</v>
      </c>
      <c r="I53" s="19">
        <v>37</v>
      </c>
      <c r="J53" s="19">
        <v>0</v>
      </c>
      <c r="K53" s="19">
        <v>0</v>
      </c>
      <c r="L53" s="19">
        <v>0</v>
      </c>
      <c r="M53" s="19">
        <v>0</v>
      </c>
      <c r="N53" s="25"/>
      <c r="O53" s="25"/>
      <c r="P53" s="25"/>
    </row>
    <row r="54" spans="1:16" s="26" customFormat="1" ht="17.25" customHeight="1">
      <c r="A54" s="101" t="s">
        <v>11</v>
      </c>
      <c r="B54" s="102"/>
      <c r="C54" s="35"/>
      <c r="D54" s="36"/>
      <c r="E54" s="37"/>
      <c r="F54" s="38"/>
      <c r="G54" s="39">
        <f>SUM(G24+G27+G37+G42+G46+G50+G52)</f>
        <v>24473.399999999998</v>
      </c>
      <c r="H54" s="39">
        <f>SUM(H24+H27+H37+H42+H46+H50+H52)</f>
        <v>24473.399999999998</v>
      </c>
      <c r="I54" s="39">
        <f>SUM(I24+I27+I37+I42+I46+I50+I52)</f>
        <v>23386.800000000003</v>
      </c>
      <c r="J54" s="39">
        <f>SUM(J24+J27+J37+J42+J46+J50+J52)</f>
        <v>1086.6</v>
      </c>
      <c r="K54" s="39">
        <v>0</v>
      </c>
      <c r="L54" s="39">
        <v>0</v>
      </c>
      <c r="M54" s="39">
        <v>0</v>
      </c>
      <c r="N54" s="25"/>
      <c r="O54" s="25"/>
      <c r="P54" s="25"/>
    </row>
    <row r="55" spans="1:13" ht="34.5" customHeight="1">
      <c r="A55" s="77" t="s">
        <v>34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</row>
    <row r="56" spans="1:13" ht="45.75" customHeight="1">
      <c r="A56" s="92" t="s">
        <v>35</v>
      </c>
      <c r="B56" s="109"/>
      <c r="C56" s="40"/>
      <c r="D56" s="40"/>
      <c r="E56" s="93" t="s">
        <v>5</v>
      </c>
      <c r="F56" s="40"/>
      <c r="G56" s="18">
        <f>SUM(G57:G59)</f>
        <v>916.2</v>
      </c>
      <c r="H56" s="18">
        <f>SUM(H57:H59)</f>
        <v>916.2</v>
      </c>
      <c r="I56" s="18">
        <f>SUM(I57:I58)</f>
        <v>320</v>
      </c>
      <c r="J56" s="18">
        <f>J58++J59</f>
        <v>596.2</v>
      </c>
      <c r="K56" s="18">
        <f>K58</f>
        <v>0</v>
      </c>
      <c r="L56" s="18">
        <f>L58</f>
        <v>0</v>
      </c>
      <c r="M56" s="18">
        <f>M58</f>
        <v>0</v>
      </c>
    </row>
    <row r="57" spans="1:13" ht="30.75" customHeight="1">
      <c r="A57" s="75" t="s">
        <v>36</v>
      </c>
      <c r="B57" s="76"/>
      <c r="C57" s="64" t="s">
        <v>21</v>
      </c>
      <c r="D57" s="40"/>
      <c r="E57" s="94"/>
      <c r="F57" s="40"/>
      <c r="G57" s="41">
        <v>320</v>
      </c>
      <c r="H57" s="41">
        <v>320</v>
      </c>
      <c r="I57" s="41">
        <v>320</v>
      </c>
      <c r="J57" s="19">
        <v>0</v>
      </c>
      <c r="K57" s="19">
        <v>0</v>
      </c>
      <c r="L57" s="19">
        <v>0</v>
      </c>
      <c r="M57" s="19">
        <v>0</v>
      </c>
    </row>
    <row r="58" spans="1:13" ht="46.5" customHeight="1">
      <c r="A58" s="75" t="s">
        <v>59</v>
      </c>
      <c r="B58" s="76"/>
      <c r="C58" s="64" t="s">
        <v>22</v>
      </c>
      <c r="D58" s="40"/>
      <c r="E58" s="94"/>
      <c r="F58" s="40"/>
      <c r="G58" s="41">
        <v>432.2</v>
      </c>
      <c r="H58" s="41">
        <v>432.2</v>
      </c>
      <c r="I58" s="41">
        <v>0</v>
      </c>
      <c r="J58" s="19">
        <v>432.2</v>
      </c>
      <c r="K58" s="19">
        <v>0</v>
      </c>
      <c r="L58" s="19">
        <v>0</v>
      </c>
      <c r="M58" s="19">
        <v>0</v>
      </c>
    </row>
    <row r="59" spans="1:13" ht="46.5" customHeight="1">
      <c r="A59" s="75" t="s">
        <v>64</v>
      </c>
      <c r="B59" s="76"/>
      <c r="C59" s="64" t="s">
        <v>22</v>
      </c>
      <c r="D59" s="40"/>
      <c r="E59" s="110"/>
      <c r="F59" s="40"/>
      <c r="G59" s="41">
        <v>164</v>
      </c>
      <c r="H59" s="41">
        <v>164</v>
      </c>
      <c r="I59" s="41">
        <v>0</v>
      </c>
      <c r="J59" s="19">
        <v>164</v>
      </c>
      <c r="K59" s="19">
        <v>0</v>
      </c>
      <c r="L59" s="19">
        <v>0</v>
      </c>
      <c r="M59" s="19">
        <v>0</v>
      </c>
    </row>
    <row r="60" spans="1:13" ht="49.5" customHeight="1">
      <c r="A60" s="92" t="s">
        <v>53</v>
      </c>
      <c r="B60" s="109"/>
      <c r="C60" s="40"/>
      <c r="D60" s="40"/>
      <c r="E60" s="93" t="s">
        <v>5</v>
      </c>
      <c r="F60" s="65"/>
      <c r="G60" s="42">
        <f>H60</f>
        <v>24618.7</v>
      </c>
      <c r="H60" s="42">
        <f>SUM(I60:M60)</f>
        <v>24618.7</v>
      </c>
      <c r="I60" s="42">
        <f>SUM(I61:I65)</f>
        <v>11105</v>
      </c>
      <c r="J60" s="42">
        <f>J61</f>
        <v>13513.7</v>
      </c>
      <c r="K60" s="42">
        <v>0</v>
      </c>
      <c r="L60" s="42">
        <v>0</v>
      </c>
      <c r="M60" s="42">
        <v>0</v>
      </c>
    </row>
    <row r="61" spans="1:13" ht="31.5" customHeight="1">
      <c r="A61" s="75" t="s">
        <v>42</v>
      </c>
      <c r="B61" s="76"/>
      <c r="C61" s="64" t="s">
        <v>65</v>
      </c>
      <c r="D61" s="40"/>
      <c r="E61" s="94"/>
      <c r="F61" s="65"/>
      <c r="G61" s="43">
        <f>H61</f>
        <v>23278.2</v>
      </c>
      <c r="H61" s="43">
        <f>I61+J61</f>
        <v>23278.2</v>
      </c>
      <c r="I61" s="43">
        <v>9764.5</v>
      </c>
      <c r="J61" s="43">
        <v>13513.7</v>
      </c>
      <c r="K61" s="43">
        <v>0</v>
      </c>
      <c r="L61" s="43">
        <v>0</v>
      </c>
      <c r="M61" s="43">
        <v>0</v>
      </c>
    </row>
    <row r="62" spans="1:13" ht="39.75" customHeight="1">
      <c r="A62" s="75" t="s">
        <v>51</v>
      </c>
      <c r="B62" s="76"/>
      <c r="C62" s="64" t="s">
        <v>44</v>
      </c>
      <c r="D62" s="40"/>
      <c r="E62" s="94"/>
      <c r="F62" s="65"/>
      <c r="G62" s="41">
        <v>110</v>
      </c>
      <c r="H62" s="41">
        <v>110</v>
      </c>
      <c r="I62" s="41">
        <v>96</v>
      </c>
      <c r="J62" s="41">
        <v>0</v>
      </c>
      <c r="K62" s="41">
        <v>0</v>
      </c>
      <c r="L62" s="41">
        <v>0</v>
      </c>
      <c r="M62" s="41">
        <v>0</v>
      </c>
    </row>
    <row r="63" spans="1:13" ht="46.5" customHeight="1">
      <c r="A63" s="75" t="s">
        <v>43</v>
      </c>
      <c r="B63" s="76"/>
      <c r="C63" s="64" t="s">
        <v>21</v>
      </c>
      <c r="D63" s="40"/>
      <c r="E63" s="94"/>
      <c r="F63" s="65"/>
      <c r="G63" s="41">
        <v>366</v>
      </c>
      <c r="H63" s="41">
        <v>366</v>
      </c>
      <c r="I63" s="41">
        <v>366</v>
      </c>
      <c r="J63" s="41">
        <v>0</v>
      </c>
      <c r="K63" s="41">
        <v>0</v>
      </c>
      <c r="L63" s="41">
        <v>0</v>
      </c>
      <c r="M63" s="41">
        <v>0</v>
      </c>
    </row>
    <row r="64" spans="1:13" ht="43.5" customHeight="1">
      <c r="A64" s="75" t="s">
        <v>50</v>
      </c>
      <c r="B64" s="76"/>
      <c r="C64" s="64" t="s">
        <v>21</v>
      </c>
      <c r="D64" s="40"/>
      <c r="E64" s="94"/>
      <c r="F64" s="65"/>
      <c r="G64" s="43">
        <v>356.8</v>
      </c>
      <c r="H64" s="43">
        <v>356.8</v>
      </c>
      <c r="I64" s="43">
        <v>356.8</v>
      </c>
      <c r="J64" s="43">
        <v>0</v>
      </c>
      <c r="K64" s="43">
        <v>0</v>
      </c>
      <c r="L64" s="43">
        <v>0</v>
      </c>
      <c r="M64" s="43">
        <v>0</v>
      </c>
    </row>
    <row r="65" spans="1:13" ht="43.5" customHeight="1">
      <c r="A65" s="75" t="s">
        <v>45</v>
      </c>
      <c r="B65" s="76"/>
      <c r="C65" s="64" t="s">
        <v>21</v>
      </c>
      <c r="D65" s="40"/>
      <c r="E65" s="94"/>
      <c r="F65" s="65"/>
      <c r="G65" s="43">
        <v>521.7</v>
      </c>
      <c r="H65" s="43">
        <v>521.7</v>
      </c>
      <c r="I65" s="43">
        <v>521.7</v>
      </c>
      <c r="J65" s="43">
        <v>0</v>
      </c>
      <c r="K65" s="43">
        <v>0</v>
      </c>
      <c r="L65" s="43">
        <v>0</v>
      </c>
      <c r="M65" s="43">
        <v>0</v>
      </c>
    </row>
    <row r="66" spans="1:13" ht="17.25" customHeight="1">
      <c r="A66" s="101" t="s">
        <v>18</v>
      </c>
      <c r="B66" s="102"/>
      <c r="C66" s="44"/>
      <c r="D66" s="45"/>
      <c r="E66" s="46"/>
      <c r="F66" s="47"/>
      <c r="G66" s="48">
        <f aca="true" t="shared" si="1" ref="G66:M66">SUM(G56+G60)</f>
        <v>25534.9</v>
      </c>
      <c r="H66" s="48">
        <f t="shared" si="1"/>
        <v>25534.9</v>
      </c>
      <c r="I66" s="48">
        <f t="shared" si="1"/>
        <v>11425</v>
      </c>
      <c r="J66" s="48">
        <f t="shared" si="1"/>
        <v>14109.900000000001</v>
      </c>
      <c r="K66" s="48">
        <f t="shared" si="1"/>
        <v>0</v>
      </c>
      <c r="L66" s="48">
        <f t="shared" si="1"/>
        <v>0</v>
      </c>
      <c r="M66" s="48">
        <f t="shared" si="1"/>
        <v>0</v>
      </c>
    </row>
    <row r="67" spans="1:13" ht="18.75" customHeight="1">
      <c r="A67" s="70" t="s">
        <v>38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</row>
    <row r="68" spans="1:13" ht="54" customHeight="1">
      <c r="A68" s="92" t="s">
        <v>39</v>
      </c>
      <c r="B68" s="103"/>
      <c r="C68" s="49"/>
      <c r="D68" s="50"/>
      <c r="E68" s="90" t="s">
        <v>5</v>
      </c>
      <c r="F68" s="51"/>
      <c r="G68" s="42">
        <f>SUM(G69)</f>
        <v>250</v>
      </c>
      <c r="H68" s="42">
        <f>SUM(H69)</f>
        <v>250</v>
      </c>
      <c r="I68" s="42">
        <f>SUM(I69)</f>
        <v>250</v>
      </c>
      <c r="J68" s="42">
        <v>0</v>
      </c>
      <c r="K68" s="42">
        <v>0</v>
      </c>
      <c r="L68" s="42">
        <v>0</v>
      </c>
      <c r="M68" s="42">
        <v>0</v>
      </c>
    </row>
    <row r="69" spans="1:13" ht="54" customHeight="1">
      <c r="A69" s="75" t="s">
        <v>41</v>
      </c>
      <c r="B69" s="76"/>
      <c r="C69" s="52" t="s">
        <v>21</v>
      </c>
      <c r="D69" s="50"/>
      <c r="E69" s="91"/>
      <c r="F69" s="51"/>
      <c r="G69" s="43">
        <v>250</v>
      </c>
      <c r="H69" s="43">
        <v>250</v>
      </c>
      <c r="I69" s="43">
        <v>250</v>
      </c>
      <c r="J69" s="43">
        <v>0</v>
      </c>
      <c r="K69" s="43">
        <v>0</v>
      </c>
      <c r="L69" s="43">
        <v>0</v>
      </c>
      <c r="M69" s="43">
        <v>0</v>
      </c>
    </row>
    <row r="70" spans="1:13" ht="54" customHeight="1">
      <c r="A70" s="92" t="s">
        <v>61</v>
      </c>
      <c r="B70" s="76"/>
      <c r="C70" s="49"/>
      <c r="D70" s="50"/>
      <c r="E70" s="90" t="s">
        <v>5</v>
      </c>
      <c r="F70" s="51"/>
      <c r="G70" s="42">
        <f>SUM(G71)</f>
        <v>235</v>
      </c>
      <c r="H70" s="42">
        <f>SUM(H71)</f>
        <v>235</v>
      </c>
      <c r="I70" s="42">
        <f>SUM(I71)</f>
        <v>235</v>
      </c>
      <c r="J70" s="42">
        <v>0</v>
      </c>
      <c r="K70" s="42">
        <v>0</v>
      </c>
      <c r="L70" s="42">
        <v>0</v>
      </c>
      <c r="M70" s="42">
        <v>0</v>
      </c>
    </row>
    <row r="71" spans="1:13" ht="52.5" customHeight="1">
      <c r="A71" s="75" t="s">
        <v>60</v>
      </c>
      <c r="B71" s="76"/>
      <c r="C71" s="52" t="s">
        <v>21</v>
      </c>
      <c r="D71" s="50"/>
      <c r="E71" s="91"/>
      <c r="F71" s="51"/>
      <c r="G71" s="43">
        <v>235</v>
      </c>
      <c r="H71" s="43">
        <v>235</v>
      </c>
      <c r="I71" s="43">
        <v>235</v>
      </c>
      <c r="J71" s="43">
        <v>0</v>
      </c>
      <c r="K71" s="43">
        <v>0</v>
      </c>
      <c r="L71" s="43">
        <v>0</v>
      </c>
      <c r="M71" s="43">
        <v>0</v>
      </c>
    </row>
    <row r="72" spans="1:13" ht="19.5" customHeight="1">
      <c r="A72" s="101" t="s">
        <v>40</v>
      </c>
      <c r="B72" s="102"/>
      <c r="C72" s="44"/>
      <c r="D72" s="45"/>
      <c r="E72" s="53"/>
      <c r="F72" s="47"/>
      <c r="G72" s="48">
        <f>SUM(G68+G70)</f>
        <v>485</v>
      </c>
      <c r="H72" s="48">
        <f>SUM(H68+H70)</f>
        <v>485</v>
      </c>
      <c r="I72" s="48">
        <f>SUM(I68+I70)</f>
        <v>485</v>
      </c>
      <c r="J72" s="48">
        <f>SUM(J68:J71)</f>
        <v>0</v>
      </c>
      <c r="K72" s="48">
        <f>SUM(K68:K71)</f>
        <v>0</v>
      </c>
      <c r="L72" s="48">
        <f>SUM(L68:L71)</f>
        <v>0</v>
      </c>
      <c r="M72" s="48">
        <f>SUM(M68:M71)</f>
        <v>0</v>
      </c>
    </row>
    <row r="73" spans="1:13" ht="19.5" customHeight="1">
      <c r="A73" s="97" t="s">
        <v>14</v>
      </c>
      <c r="B73" s="98"/>
      <c r="C73" s="54"/>
      <c r="D73" s="54"/>
      <c r="E73" s="55"/>
      <c r="F73" s="55"/>
      <c r="G73" s="56">
        <f>SUM(G54+G66+G72)</f>
        <v>50493.3</v>
      </c>
      <c r="H73" s="56">
        <f>SUM(H54+H66+H72)</f>
        <v>50493.3</v>
      </c>
      <c r="I73" s="56">
        <f>SUM(I54+I66+I72)</f>
        <v>35296.8</v>
      </c>
      <c r="J73" s="56">
        <f>SUM(J54+J66+J72)</f>
        <v>15196.500000000002</v>
      </c>
      <c r="K73" s="56">
        <v>0</v>
      </c>
      <c r="L73" s="56">
        <v>0</v>
      </c>
      <c r="M73" s="56">
        <v>0</v>
      </c>
    </row>
    <row r="74" spans="2:13" ht="19.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26"/>
    </row>
    <row r="75" spans="1:13" ht="19.5" customHeight="1">
      <c r="A75" s="58"/>
      <c r="B75" s="58"/>
      <c r="C75" s="58"/>
      <c r="D75" s="58"/>
      <c r="E75" s="58"/>
      <c r="F75" s="58"/>
      <c r="G75" s="58"/>
      <c r="H75" s="59"/>
      <c r="I75" s="59"/>
      <c r="J75" s="59"/>
      <c r="K75" s="58"/>
      <c r="L75" s="60"/>
      <c r="M75" s="30"/>
    </row>
    <row r="76" spans="1:13" ht="36.75" customHeight="1">
      <c r="A76" s="61"/>
      <c r="B76" s="61"/>
      <c r="C76" s="61"/>
      <c r="D76" s="61"/>
      <c r="E76" s="61"/>
      <c r="F76" s="61"/>
      <c r="G76" s="61"/>
      <c r="H76" s="62"/>
      <c r="I76" s="62"/>
      <c r="J76" s="62"/>
      <c r="K76" s="61"/>
      <c r="L76" s="61"/>
      <c r="M76" s="26"/>
    </row>
    <row r="77" ht="45.75" customHeight="1">
      <c r="M77" s="26"/>
    </row>
    <row r="78" ht="51" customHeight="1">
      <c r="M78" s="26"/>
    </row>
    <row r="79" ht="19.5" customHeight="1">
      <c r="M79" s="26"/>
    </row>
    <row r="80" ht="21" customHeight="1">
      <c r="M80" s="26"/>
    </row>
    <row r="81" ht="7.5" customHeight="1">
      <c r="M81" s="26"/>
    </row>
    <row r="82" ht="12.75">
      <c r="M82" s="26"/>
    </row>
    <row r="83" ht="12.75">
      <c r="M83" s="26"/>
    </row>
    <row r="84" ht="12.75">
      <c r="M84" s="26"/>
    </row>
    <row r="85" spans="13:14" ht="12.75">
      <c r="M85" s="26"/>
      <c r="N85" s="63"/>
    </row>
    <row r="86" ht="12.75">
      <c r="M86" s="26"/>
    </row>
    <row r="87" ht="12.75">
      <c r="M87" s="26"/>
    </row>
    <row r="88" ht="12.75">
      <c r="M88" s="26"/>
    </row>
    <row r="89" ht="12.75">
      <c r="M89" s="26"/>
    </row>
    <row r="90" ht="12.75">
      <c r="M90" s="26"/>
    </row>
    <row r="91" ht="12.75">
      <c r="M91" s="26"/>
    </row>
    <row r="92" ht="12.75">
      <c r="M92" s="26"/>
    </row>
    <row r="93" ht="12.75">
      <c r="M93" s="26"/>
    </row>
    <row r="94" ht="12.75">
      <c r="M94" s="26"/>
    </row>
    <row r="95" ht="12.75">
      <c r="M95" s="26"/>
    </row>
    <row r="96" ht="12.75">
      <c r="M96" s="26"/>
    </row>
    <row r="97" ht="12.75">
      <c r="M97" s="26"/>
    </row>
    <row r="98" ht="12.75">
      <c r="M98" s="26"/>
    </row>
    <row r="99" ht="12.75">
      <c r="M99" s="26"/>
    </row>
  </sheetData>
  <sheetProtection/>
  <mergeCells count="82">
    <mergeCell ref="I5:M11"/>
    <mergeCell ref="E37:E41"/>
    <mergeCell ref="A40:B40"/>
    <mergeCell ref="A41:B41"/>
    <mergeCell ref="A24:B24"/>
    <mergeCell ref="A26:B26"/>
    <mergeCell ref="E24:E26"/>
    <mergeCell ref="A25:B25"/>
    <mergeCell ref="A28:B28"/>
    <mergeCell ref="B13:M13"/>
    <mergeCell ref="A69:B69"/>
    <mergeCell ref="A38:B38"/>
    <mergeCell ref="A45:B45"/>
    <mergeCell ref="A46:B46"/>
    <mergeCell ref="A49:B49"/>
    <mergeCell ref="E46:E49"/>
    <mergeCell ref="A59:B59"/>
    <mergeCell ref="E56:E59"/>
    <mergeCell ref="A52:B52"/>
    <mergeCell ref="A53:B53"/>
    <mergeCell ref="A65:B65"/>
    <mergeCell ref="A64:B64"/>
    <mergeCell ref="A56:B56"/>
    <mergeCell ref="A58:B58"/>
    <mergeCell ref="A66:B66"/>
    <mergeCell ref="A63:B63"/>
    <mergeCell ref="A60:B60"/>
    <mergeCell ref="A61:B61"/>
    <mergeCell ref="A33:B33"/>
    <mergeCell ref="A34:B34"/>
    <mergeCell ref="A35:B35"/>
    <mergeCell ref="A36:B36"/>
    <mergeCell ref="A42:B42"/>
    <mergeCell ref="A44:B44"/>
    <mergeCell ref="A47:B47"/>
    <mergeCell ref="A48:B48"/>
    <mergeCell ref="C18:C21"/>
    <mergeCell ref="I19:M19"/>
    <mergeCell ref="L20:L21"/>
    <mergeCell ref="E18:E21"/>
    <mergeCell ref="D18:D21"/>
    <mergeCell ref="E68:E69"/>
    <mergeCell ref="A54:B54"/>
    <mergeCell ref="A68:B68"/>
    <mergeCell ref="A50:B50"/>
    <mergeCell ref="A32:B32"/>
    <mergeCell ref="A51:B51"/>
    <mergeCell ref="H1:M1"/>
    <mergeCell ref="H2:M2"/>
    <mergeCell ref="H3:M3"/>
    <mergeCell ref="H4:M4"/>
    <mergeCell ref="I20:I21"/>
    <mergeCell ref="A39:B39"/>
    <mergeCell ref="A31:B31"/>
    <mergeCell ref="A18:B21"/>
    <mergeCell ref="E27:E36"/>
    <mergeCell ref="H18:M18"/>
    <mergeCell ref="A73:B73"/>
    <mergeCell ref="A27:B27"/>
    <mergeCell ref="A29:B29"/>
    <mergeCell ref="A37:B37"/>
    <mergeCell ref="A72:B72"/>
    <mergeCell ref="E50:E51"/>
    <mergeCell ref="F18:G20"/>
    <mergeCell ref="A30:B30"/>
    <mergeCell ref="A23:M23"/>
    <mergeCell ref="A22:B22"/>
    <mergeCell ref="E70:E71"/>
    <mergeCell ref="A71:B71"/>
    <mergeCell ref="A70:B70"/>
    <mergeCell ref="E60:E65"/>
    <mergeCell ref="H19:H21"/>
    <mergeCell ref="B14:M14"/>
    <mergeCell ref="B15:M15"/>
    <mergeCell ref="M20:M21"/>
    <mergeCell ref="A67:M67"/>
    <mergeCell ref="E52:E53"/>
    <mergeCell ref="A57:B57"/>
    <mergeCell ref="A55:M55"/>
    <mergeCell ref="A62:B62"/>
    <mergeCell ref="E42:E45"/>
    <mergeCell ref="A43:B43"/>
  </mergeCells>
  <printOptions horizontalCentered="1"/>
  <pageMargins left="0.2362204724409449" right="0" top="0.7480314960629921" bottom="0.31496062992125984" header="0.8661417322834646" footer="0.1968503937007874"/>
  <pageSetup fitToHeight="0" horizontalDpi="600" verticalDpi="600" orientation="landscape" paperSize="9" scale="97" r:id="rId1"/>
  <rowBreaks count="4" manualBreakCount="4">
    <brk id="29" max="12" man="1"/>
    <brk id="42" max="12" man="1"/>
    <brk id="52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2017-11-28T14:46:53Z</cp:lastPrinted>
  <dcterms:created xsi:type="dcterms:W3CDTF">1996-10-08T23:32:33Z</dcterms:created>
  <dcterms:modified xsi:type="dcterms:W3CDTF">2017-11-28T14:46:57Z</dcterms:modified>
  <cp:category/>
  <cp:version/>
  <cp:contentType/>
  <cp:contentStatus/>
</cp:coreProperties>
</file>